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178" yWindow="65427" windowWidth="13164" windowHeight="1176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Лист1" sheetId="5" r:id="rId5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<sst xmlns="http://schemas.openxmlformats.org/spreadsheetml/2006/main" count="416" uniqueCount="58">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</sst>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2.5" customHeight="1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68643.50000000003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2.5" customHeight="1">
      <c r="A2" s="134" t="s">
        <v>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20213.30000000001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85320.46021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7185.799999999999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24349.4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2681.399999999998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12197.399999999998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7185.799999999999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24349.4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37" sqref="Q3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2.5" customHeight="1">
      <c r="A2" s="134" t="s">
        <v>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47346.80000000001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6760.299999999996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6760.299999999996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47346.80000000001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20009.49999999998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I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81" sqref="N8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2.5" customHeight="1">
      <c r="A2" s="134" t="s">
        <v>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104773.30000000002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/>
      <c r="Y8" s="62"/>
      <c r="Z8" s="62"/>
      <c r="AA8" s="62"/>
      <c r="AB8" s="61"/>
      <c r="AC8" s="64"/>
      <c r="AD8" s="64"/>
      <c r="AE8" s="65">
        <f>SUM(D8:AD8)+C8-AF9+AF16+AF25</f>
        <v>118130.57000000008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191597.8</v>
      </c>
      <c r="C9" s="105">
        <f aca="true" t="shared" si="0" ref="C9:AD9">C10+C15+C24+C33+C47+C52+C54+C61+C62+C71+C72+C88+C76+C81+C83+C82+C69+C89+C90+C91+C70+C40+C92</f>
        <v>44513.40000000001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150754.99999999997</v>
      </c>
      <c r="AG9" s="69">
        <f>AG10+AG15+AG24+AG33+AG47+AG52+AG54+AG61+AG62+AG71+AG72+AG76+AG88+AG81+AG83+AG82+AG69+AG89+AG91+AG90+AG70+AG40+AG92</f>
        <v>85356.19999999998</v>
      </c>
      <c r="AH9" s="41"/>
      <c r="AI9" s="41"/>
    </row>
    <row r="10" spans="1:33" ht="15">
      <c r="A10" s="4" t="s">
        <v>4</v>
      </c>
      <c r="B10" s="72">
        <f>18540+46.7</f>
        <v>18586.7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5069.799999999999</v>
      </c>
    </row>
    <row r="11" spans="1:33" ht="15">
      <c r="A11" s="3" t="s">
        <v>5</v>
      </c>
      <c r="B11" s="72">
        <v>17358.2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3851.5000000000036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858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1">
        <f>AG10-AG11-AG12-AG13</f>
        <v>964.1999999999957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1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78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1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1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1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1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1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1">
        <f t="shared" si="3"/>
        <v>2778.1000000000236</v>
      </c>
    </row>
    <row r="24" spans="1:35" ht="15" customHeight="1">
      <c r="A24" s="4" t="s">
        <v>7</v>
      </c>
      <c r="B24" s="72">
        <f>39176.7-46.7</f>
        <v>39130</v>
      </c>
      <c r="C24" s="109">
        <v>6760.299999999996</v>
      </c>
      <c r="D24" s="67"/>
      <c r="E24" s="67"/>
      <c r="F24" s="67">
        <f>22.9+213.8</f>
        <v>236.70000000000002</v>
      </c>
      <c r="G24" s="67"/>
      <c r="H24" s="67">
        <v>133.4</v>
      </c>
      <c r="I24" s="67"/>
      <c r="J24" s="72">
        <v>11883.2</v>
      </c>
      <c r="K24" s="67">
        <v>396.4</v>
      </c>
      <c r="L24" s="67"/>
      <c r="M24" s="67"/>
      <c r="N24" s="67"/>
      <c r="O24" s="71">
        <f>2437.1+638.7</f>
        <v>3075.8</v>
      </c>
      <c r="P24" s="67">
        <f>161.5+13.6</f>
        <v>175.1</v>
      </c>
      <c r="Q24" s="71">
        <v>0.4</v>
      </c>
      <c r="R24" s="71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35823.2</v>
      </c>
      <c r="AG24" s="71">
        <f t="shared" si="3"/>
        <v>10067.099999999999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78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39130</v>
      </c>
      <c r="C32" s="109">
        <f aca="true" t="shared" si="5" ref="C32:AD32">C24-C26-C27-C28-C29-C30-C31</f>
        <v>6760.299999999996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1">
        <f>AG24</f>
        <v>10067.099999999999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1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1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1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1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1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1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1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1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1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1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1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1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1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1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67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67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317.5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67">
        <f t="shared" si="11"/>
        <v>362.90000000000003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1046.8000000000002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67">
        <f>AG54-AG55-AG57-AG59-AG56-AG58</f>
        <v>983.5000000000005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67">
        <f aca="true" t="shared" si="14" ref="AG61:AG67">B61+C61-AF61</f>
        <v>661.6</v>
      </c>
    </row>
    <row r="62" spans="1:33" s="132" customFormat="1" ht="15" customHeight="1">
      <c r="A62" s="130" t="s">
        <v>11</v>
      </c>
      <c r="B62" s="129">
        <v>3053.8</v>
      </c>
      <c r="C62" s="131">
        <v>605.5</v>
      </c>
      <c r="D62" s="129"/>
      <c r="E62" s="129">
        <v>1.3</v>
      </c>
      <c r="F62" s="129"/>
      <c r="G62" s="129">
        <v>214.8</v>
      </c>
      <c r="H62" s="129"/>
      <c r="I62" s="129">
        <v>344.6</v>
      </c>
      <c r="J62" s="129">
        <v>657.7</v>
      </c>
      <c r="K62" s="129">
        <v>47.5</v>
      </c>
      <c r="L62" s="129">
        <v>111.7</v>
      </c>
      <c r="M62" s="129">
        <v>17</v>
      </c>
      <c r="N62" s="129">
        <v>80.2</v>
      </c>
      <c r="O62" s="129"/>
      <c r="P62" s="129">
        <v>154.3</v>
      </c>
      <c r="Q62" s="129"/>
      <c r="R62" s="129">
        <v>72.4</v>
      </c>
      <c r="S62" s="129"/>
      <c r="T62" s="129">
        <v>1021.3</v>
      </c>
      <c r="U62" s="129">
        <v>20</v>
      </c>
      <c r="V62" s="129">
        <v>1.6</v>
      </c>
      <c r="W62" s="129">
        <v>151.9</v>
      </c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2896.3</v>
      </c>
      <c r="AG62" s="129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67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67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67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67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82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82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82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82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82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82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82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82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67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1173.2000000000003</v>
      </c>
      <c r="AH90" s="11"/>
    </row>
    <row r="91" spans="1:34" ht="15">
      <c r="A91" s="4" t="s">
        <v>25</v>
      </c>
      <c r="B91" s="109">
        <f>1416.7-1416.6</f>
        <v>0.10000000000013642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0.10000000000013642</v>
      </c>
      <c r="AH91" s="11"/>
    </row>
    <row r="92" spans="1:34" ht="15">
      <c r="A92" s="4" t="s">
        <v>37</v>
      </c>
      <c r="B92" s="109">
        <f>33343.2-203.6</f>
        <v>33139.6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67">
        <f t="shared" si="16"/>
        <v>33111.799999999996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191597.8</v>
      </c>
      <c r="C94" s="124">
        <f t="shared" si="17"/>
        <v>44513.40000000001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150754.99999999997</v>
      </c>
      <c r="AG94" s="84">
        <f>AG10+AG15+AG24+AG33+AG47+AG52+AG54+AG61+AG62+AG69+AG71+AG72+AG76+AG81+AG82+AG83+AG88+AG89+AG90+AG91+AG70+AG40+AG92</f>
        <v>85356.19999999998</v>
      </c>
    </row>
    <row r="95" spans="1:33" ht="15">
      <c r="A95" s="3" t="s">
        <v>5</v>
      </c>
      <c r="B95" s="22">
        <f>B11+B17+B26+B34+B55+B63+B73+B41+B77+B48</f>
        <v>70907.19999999998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6006.799999999988</v>
      </c>
    </row>
    <row r="96" spans="1:33" ht="15">
      <c r="A96" s="3" t="s">
        <v>2</v>
      </c>
      <c r="B96" s="22">
        <f aca="true" t="shared" si="19" ref="B96:AD96">B12+B20+B29+B36+B57+B66+B44+B80+B74+B53</f>
        <v>19908.4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13644.999999999996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96479.90000000001</v>
      </c>
      <c r="C100" s="20">
        <f t="shared" si="24"/>
        <v>17176.100000000002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52372.899999999965</v>
      </c>
      <c r="AG100" s="85">
        <f>AG94-AG95-AG96-AG97-AG98-AG99</f>
        <v>61283.09999999999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2018-03-23T12:23:35Z</cp:lastPrinted>
  <dcterms:created xsi:type="dcterms:W3CDTF">2002-11-05T08:53:00Z</dcterms:created>
  <dcterms:modified xsi:type="dcterms:W3CDTF">2018-03-30T08:06:49Z</dcterms:modified>
  <cp:category/>
  <cp:version/>
  <cp:contentType/>
  <cp:contentStatus/>
</cp:coreProperties>
</file>